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квартал 2024" sheetId="2" r:id="rId1"/>
  </sheets>
  <definedNames>
    <definedName name="_xlnm._FilterDatabase" localSheetId="0" hidden="1">'1 квартал 2024'!$A$4:$J$49</definedName>
    <definedName name="_xlnm.Print_Titles" localSheetId="0">'1 квартал 2024'!$4:$4</definedName>
    <definedName name="_xlnm.Print_Area" localSheetId="0">'1 квартал 2024'!$A$1:$J$49</definedName>
  </definedNames>
  <calcPr calcId="145621"/>
</workbook>
</file>

<file path=xl/calcChain.xml><?xml version="1.0" encoding="utf-8"?>
<calcChain xmlns="http://schemas.openxmlformats.org/spreadsheetml/2006/main">
  <c r="D42" i="2" l="1"/>
  <c r="D37" i="2"/>
  <c r="D34" i="2"/>
  <c r="D28" i="2"/>
  <c r="D23" i="2"/>
  <c r="D16" i="2"/>
  <c r="D6" i="2"/>
  <c r="F30" i="2" l="1"/>
  <c r="E14" i="2"/>
  <c r="F39" i="2" l="1"/>
  <c r="D14" i="2" l="1"/>
  <c r="E16" i="2"/>
  <c r="F15" i="2"/>
  <c r="E42" i="2" l="1"/>
  <c r="E48" i="2"/>
  <c r="D48" i="2"/>
  <c r="E46" i="2"/>
  <c r="D46" i="2"/>
  <c r="D5" i="2" s="1"/>
  <c r="E37" i="2"/>
  <c r="E34" i="2"/>
  <c r="H42" i="2" l="1"/>
  <c r="F18" i="2" l="1"/>
  <c r="F7" i="2" l="1"/>
  <c r="E28" i="2" l="1"/>
  <c r="E23" i="2"/>
  <c r="E6" i="2"/>
  <c r="F6" i="2" s="1"/>
  <c r="E5" i="2" l="1"/>
  <c r="E55" i="2" s="1"/>
  <c r="F8" i="2"/>
  <c r="F9" i="2"/>
  <c r="F10" i="2"/>
  <c r="F11" i="2"/>
  <c r="F12" i="2"/>
  <c r="F13" i="2"/>
  <c r="F14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40" i="2"/>
  <c r="F41" i="2"/>
  <c r="F42" i="2"/>
  <c r="F43" i="2"/>
  <c r="F44" i="2"/>
  <c r="F45" i="2"/>
  <c r="F46" i="2"/>
  <c r="F47" i="2"/>
  <c r="F48" i="2"/>
  <c r="F49" i="2"/>
  <c r="F5" i="2" l="1"/>
  <c r="D55" i="2"/>
  <c r="H17" i="2"/>
  <c r="H22" i="2" l="1"/>
  <c r="H39" i="2" l="1"/>
  <c r="H27" i="2" l="1"/>
  <c r="H44" i="2" l="1"/>
</calcChain>
</file>

<file path=xl/sharedStrings.xml><?xml version="1.0" encoding="utf-8"?>
<sst xmlns="http://schemas.openxmlformats.org/spreadsheetml/2006/main" count="156" uniqueCount="86">
  <si>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</si>
  <si>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</si>
  <si>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</si>
  <si>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</si>
  <si>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</si>
  <si>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</si>
  <si>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</si>
  <si>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</si>
  <si>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</si>
  <si>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</si>
  <si>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</si>
  <si>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</si>
  <si>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</si>
  <si>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</si>
  <si>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</si>
  <si>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</si>
  <si>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</si>
  <si>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</si>
  <si>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</si>
  <si>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</si>
  <si>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</si>
  <si>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</si>
  <si>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</si>
  <si>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</si>
  <si>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</si>
  <si>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</si>
  <si>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</si>
  <si>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</si>
  <si>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</si>
  <si>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</si>
  <si>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</si>
  <si>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</si>
  <si>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</si>
  <si>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</si>
  <si>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</si>
  <si>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</si>
  <si>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</si>
  <si>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</si>
  <si>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</si>
  <si>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</si>
  <si>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</si>
  <si>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</si>
  <si>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</si>
  <si>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</si>
  <si>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</si>
  <si>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</si>
  <si>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</si>
  <si>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</si>
  <si>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</si>
  <si>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</si>
  <si>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</si>
  <si>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</si>
  <si>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Уточненный бюджет</t>
  </si>
  <si>
    <t>% исполнения к отчетному периоду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</si>
  <si>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</si>
  <si>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</si>
  <si>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</si>
  <si>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</si>
  <si>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 xml:space="preserve">- молодежная политика </t>
  </si>
  <si>
    <t>Пояснение фактического не исполнения к утвержденному бюджету (менее 35%)</t>
  </si>
  <si>
    <t>Пояснение фактического не исполнения к утвержденному бюджету (менее 20%)</t>
  </si>
  <si>
    <t>Не распределены средства резервного фонда</t>
  </si>
  <si>
    <t>- защита населения и территории от чрезвычайных ситуаций природного и техногенного характера, пожарная безопасность</t>
  </si>
  <si>
    <t xml:space="preserve">- культура, кинематография 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</si>
  <si>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</si>
  <si>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</si>
  <si>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>Оплата процентов по кредитам осуществляется в соответствии с заключеными муниципальными контрактами и договорами</t>
  </si>
  <si>
    <t>Мероприятия запланированы на 3 кв.</t>
  </si>
  <si>
    <t>Мероприятия на осуществление деятельности по обращению с животными без владельцев запланированы на 2-4 кв. в соответствии с поступлением средств из вышестоящего бюджета</t>
  </si>
  <si>
    <t>- функционирование Правительства РФ, высших исполнительных органов субъектов РФ, местных администраций</t>
  </si>
  <si>
    <t>Заработная плата  за март перечислена  в начале апреля</t>
  </si>
  <si>
    <t>Расходы на капремонт, ремонт и содержание гидротехнических сооружений запланированы на 2-4 кв.</t>
  </si>
  <si>
    <t xml:space="preserve">Реализация мероприятий по программе «Информатизация Администрации муниципального образования «Город Майкоп» будет осуществляться во 2- 4 кв. </t>
  </si>
  <si>
    <t xml:space="preserve">Приобретение объектов недвижимого имущества в муниципальную собственность по решению суда, реализация мероприятий по программе «Улучшение жилищных условий граждан, проживающих в МО» будет осуществляться во 2- 4 кв. </t>
  </si>
  <si>
    <t>Заработная плата за март работникам управления культуры перечислена  в начале апреля</t>
  </si>
  <si>
    <t xml:space="preserve">Заработная плата за март работникам комиссии по опеке и попечительству в отношении отдельных категорий совершеннолетних лиц перечислена  в начале апреля за счет субвенции на осуществление отдельных государственных полномочий Республики Адыгея </t>
  </si>
  <si>
    <t>Ежеквартальные сведения об исполнении бюджета муниципального образования "Город Майкоп" по расходам в разрезе разделов и подразделов классификации расходов  бюджета
за 1 квартал 2025 года</t>
  </si>
  <si>
    <t>Заработная плата  за март работникам управления архитектуры перечислена  в начале апреля, реализация мероприятий по программе «Экономическое развитие и формирование инвестиционной привлекательности» будет осуществляться во 2- 4 кв.</t>
  </si>
  <si>
    <t xml:space="preserve">Реализация мероприятий по модернизации коммунальной инфраструктуры будет осуществляться во 2- 4 кв. </t>
  </si>
  <si>
    <t xml:space="preserve">Проведение мероприятий по благоустройству общественных территорий муниципального образования "Город Майкоп" будет осуществляться во 2- 4 кв. </t>
  </si>
  <si>
    <t>Заработная плата за март работникам жилищно-коммунального хозяйства перечислена  в начале апреля</t>
  </si>
  <si>
    <t>контроль</t>
  </si>
  <si>
    <t>Заработная плата за март работникам образования перечислена  в начале апреля</t>
  </si>
  <si>
    <t>Укрепление материально-технической базы комплекса АПК "Безопасный город" запланировано на 2-4 кв.</t>
  </si>
  <si>
    <t>Не перераспределены зарезервированные в бюджете средства  на  реализацию проектов инициативного бюджетирования,  выплату единовременного поощрения при выходе на пенсию, обеспечение софинансирования</t>
  </si>
  <si>
    <t xml:space="preserve">Проведение мероприятий по содействию "Патриотическому воспитанию граждан Российской Федерации" будет осуществляться во 2- 4 кв.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</si>
</sst>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_р_._-;\-* #,##0.0_р_._-;_-* &quot;-&quot;?_р_._-;_-@_-"/>
    <numFmt numFmtId="166" formatCode="#,##0.0"/>
    <numFmt numFmtId="167" formatCode="0.0_ ;[Red]\-0.0\ "/>
  </numFmts>
  <fonts count="11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5" fillId="0" borderId="0"/>
    <xf numFmtId="4" fontId="5" fillId="2" borderId="2">
      <alignment horizontal="right" vertical="top" shrinkToFit="1"/>
    </xf>
    <xf numFmtId="0" fontId="7" fillId="0" borderId="0"/>
    <xf numFmtId="0" fontId="5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7">
      <alignment horizontal="center" vertical="center" wrapText="1"/>
    </xf>
    <xf numFmtId="0" fontId="5" fillId="0" borderId="2">
      <alignment horizontal="center" vertical="center" shrinkToFit="1"/>
    </xf>
    <xf numFmtId="0" fontId="5" fillId="0" borderId="2">
      <alignment horizontal="left" vertical="top" wrapText="1"/>
    </xf>
    <xf numFmtId="0" fontId="5" fillId="0" borderId="2">
      <alignment horizontal="left" vertical="center" wrapText="1"/>
    </xf>
    <xf numFmtId="166" fontId="5" fillId="2" borderId="2">
      <alignment horizontal="right" vertical="center" shrinkToFit="1"/>
    </xf>
    <xf numFmtId="0" fontId="6" fillId="0" borderId="6">
      <alignment horizontal="left"/>
    </xf>
    <xf numFmtId="0" fontId="6" fillId="0" borderId="6">
      <alignment horizontal="left" vertical="center"/>
    </xf>
    <xf numFmtId="166" fontId="6" fillId="3" borderId="2">
      <alignment horizontal="right" vertical="center" shrinkToFit="1"/>
    </xf>
    <xf numFmtId="0" fontId="5" fillId="0" borderId="3"/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5" borderId="0"/>
    <xf numFmtId="4" fontId="6" fillId="3" borderId="2">
      <alignment horizontal="right" vertical="top" shrinkToFit="1"/>
    </xf>
    <xf numFmtId="0" fontId="6" fillId="0" borderId="2">
      <alignment horizontal="left" vertical="top" wrapText="1"/>
    </xf>
    <xf numFmtId="4" fontId="5" fillId="2" borderId="2">
      <alignment horizontal="right" vertical="top" shrinkToFit="1"/>
    </xf>
    <xf numFmtId="0" fontId="5" fillId="5" borderId="0">
      <alignment horizontal="center"/>
    </xf>
    <xf numFmtId="4" fontId="5" fillId="0" borderId="2">
      <alignment horizontal="right" vertical="top" shrinkToFit="1"/>
    </xf>
    <xf numFmtId="4" fontId="5" fillId="0" borderId="0">
      <alignment horizontal="right" shrinkToFit="1"/>
    </xf>
    <xf numFmtId="166" fontId="6" fillId="3" borderId="2">
      <alignment horizontal="right" vertical="top" shrinkToFit="1"/>
    </xf>
    <xf numFmtId="166" fontId="5" fillId="2" borderId="2">
      <alignment horizontal="right" vertical="top" shrinkToFit="1"/>
    </xf>
    <xf numFmtId="4" fontId="9" fillId="0" borderId="2">
      <alignment horizontal="right"/>
    </xf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5" xfId="0" applyFont="1" applyFill="1" applyBorder="1"/>
    <xf numFmtId="0" fontId="10" fillId="0" borderId="0" xfId="0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10" fillId="4" borderId="4" xfId="7" applyNumberFormat="1" applyFont="1" applyFill="1" applyBorder="1" applyAlignment="1" applyProtection="1">
      <alignment horizontal="center" vertical="center" wrapText="1"/>
    </xf>
    <xf numFmtId="166" fontId="10" fillId="0" borderId="2" xfId="5" applyNumberFormat="1" applyFont="1" applyFill="1" applyAlignment="1" applyProtection="1">
      <alignment horizontal="right" vertical="top" shrinkToFit="1"/>
    </xf>
    <xf numFmtId="166" fontId="10" fillId="0" borderId="2" xfId="2" applyNumberFormat="1" applyFont="1" applyFill="1" applyAlignment="1" applyProtection="1">
      <alignment horizontal="right" vertical="top" shrinkToFit="1"/>
    </xf>
    <xf numFmtId="166" fontId="2" fillId="0" borderId="2" xfId="19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Protection="1">
      <alignment horizontal="left" vertical="top" wrapText="1"/>
    </xf>
    <xf numFmtId="166" fontId="2" fillId="4" borderId="2" xfId="19" applyNumberFormat="1" applyFont="1" applyFill="1" applyAlignment="1" applyProtection="1">
      <alignment horizontal="right" vertical="top" shrinkToFit="1"/>
    </xf>
    <xf numFmtId="166" fontId="10" fillId="0" borderId="2" xfId="19" applyNumberFormat="1" applyFont="1" applyFill="1" applyAlignment="1" applyProtection="1">
      <alignment horizontal="right" vertical="top" shrinkToFit="1"/>
    </xf>
    <xf numFmtId="166" fontId="10" fillId="4" borderId="2" xfId="19" applyNumberFormat="1" applyFont="1" applyFill="1" applyAlignment="1" applyProtection="1">
      <alignment horizontal="right" vertical="top" shrinkToFit="1"/>
    </xf>
    <xf numFmtId="0" fontId="2" fillId="0" borderId="3" xfId="6" applyNumberFormat="1" applyFont="1" applyFill="1" applyAlignment="1" applyProtection="1">
      <alignment vertical="top"/>
    </xf>
    <xf numFmtId="166" fontId="2" fillId="0" borderId="8" xfId="19" applyNumberFormat="1" applyFont="1" applyFill="1" applyBorder="1" applyAlignment="1" applyProtection="1">
      <alignment horizontal="right" vertical="top" shrinkToFit="1"/>
    </xf>
    <xf numFmtId="166" fontId="2" fillId="4" borderId="8" xfId="19" applyNumberFormat="1" applyFont="1" applyFill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horizontal="center"/>
    </xf>
    <xf numFmtId="167" fontId="10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" xfId="0" applyNumberFormat="1" applyFont="1" applyFill="1" applyBorder="1" applyAlignment="1">
      <alignment vertical="top" wrapText="1" shrinkToFi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center" vertical="center" wrapText="1"/>
    </xf>
  </cellXfs>
  <cellStyles count="40">
    <cellStyle name="br" xfId="27"/>
    <cellStyle name="col" xfId="26"/>
    <cellStyle name="st24" xfId="37"/>
    <cellStyle name="st25" xfId="38"/>
    <cellStyle name="st26" xfId="21"/>
    <cellStyle name="st27" xfId="22"/>
    <cellStyle name="st28" xfId="18"/>
    <cellStyle name="st29" xfId="19"/>
    <cellStyle name="style0" xfId="28"/>
    <cellStyle name="td" xfId="29"/>
    <cellStyle name="tr" xfId="25"/>
    <cellStyle name="xl21" xfId="30"/>
    <cellStyle name="xl22" xfId="15"/>
    <cellStyle name="xl23" xfId="16"/>
    <cellStyle name="xl24" xfId="20"/>
    <cellStyle name="xl25" xfId="23"/>
    <cellStyle name="xl26" xfId="10"/>
    <cellStyle name="xl27" xfId="11"/>
    <cellStyle name="xl28" xfId="12"/>
    <cellStyle name="xl29" xfId="13"/>
    <cellStyle name="xl30" xfId="14"/>
    <cellStyle name="xl31" xfId="31"/>
    <cellStyle name="xl32" xfId="7"/>
    <cellStyle name="xl33" xfId="4"/>
    <cellStyle name="xl33 2" xfId="24"/>
    <cellStyle name="xl34" xfId="5"/>
    <cellStyle name="xl34 2" xfId="17"/>
    <cellStyle name="xl35" xfId="32"/>
    <cellStyle name="xl36" xfId="6"/>
    <cellStyle name="xl36 2" xfId="33"/>
    <cellStyle name="xl37" xfId="34"/>
    <cellStyle name="xl38" xfId="3"/>
    <cellStyle name="xl38 2" xfId="35"/>
    <cellStyle name="xl39" xfId="2"/>
    <cellStyle name="xl39 2" xfId="8"/>
    <cellStyle name="xl39 3" xfId="36"/>
    <cellStyle name="xl46" xfId="39"/>
    <cellStyle name="Обычный" xfId="0" builtinId="0"/>
    <cellStyle name="Обычный 2" xfId="1"/>
    <cellStyle name="Обычный 3" xfId="9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5"/>
  <sheetViews>
    <sheetView tabSelected="1" topLeftCell="A28" zoomScale="110" zoomScaleNormal="110" workbookViewId="0">
      <selection activeCell="J33" sqref="J33"/>
    </sheetView>
  </sheetViews>
  <sheetFormatPr defaultColWidth="9" defaultRowHeight="12.75" x14ac:dyDescent="0.2"/>
  <cols>
    <col min="1" max="1" width="44.5" style="5" customWidth="1"/>
    <col min="2" max="2" width="6.25" style="3" customWidth="1"/>
    <col min="3" max="3" width="5.25" style="3" customWidth="1"/>
    <col min="4" max="4" width="11.25" style="3" customWidth="1"/>
    <col min="5" max="5" width="11.625" style="3" customWidth="1"/>
    <col min="6" max="6" width="11" style="25" customWidth="1"/>
    <col min="7" max="9" width="0" style="7" hidden="1" customWidth="1"/>
    <col min="10" max="10" width="29.25" style="8" customWidth="1"/>
    <col min="11" max="16384" width="9" style="7"/>
  </cols>
  <sheetData>
    <row r="1" spans="1:10" x14ac:dyDescent="0.2">
      <c r="C1" s="6"/>
      <c r="D1" s="6"/>
      <c r="E1" s="6"/>
      <c r="F1" s="6"/>
    </row>
    <row r="2" spans="1:10" ht="52.5" customHeight="1" x14ac:dyDescent="0.2">
      <c r="A2" s="45" t="s">
        <v>76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x14ac:dyDescent="0.2">
      <c r="F3" s="8"/>
    </row>
    <row r="4" spans="1:10" s="11" customFormat="1" ht="54" customHeight="1" x14ac:dyDescent="0.25">
      <c r="A4" s="9" t="s">
        <v>0</v>
      </c>
      <c r="B4" s="9" t="s">
        <v>51</v>
      </c>
      <c r="C4" s="9" t="s">
        <v>1</v>
      </c>
      <c r="D4" s="9" t="s">
        <v>52</v>
      </c>
      <c r="E4" s="9" t="s">
        <v>50</v>
      </c>
      <c r="F4" s="10" t="s">
        <v>53</v>
      </c>
      <c r="G4" s="27" t="s">
        <v>59</v>
      </c>
      <c r="H4" s="27" t="s">
        <v>59</v>
      </c>
      <c r="I4" s="27" t="s">
        <v>59</v>
      </c>
      <c r="J4" s="27" t="s">
        <v>60</v>
      </c>
    </row>
    <row r="5" spans="1:10" s="11" customFormat="1" x14ac:dyDescent="0.25">
      <c r="A5" s="12" t="s">
        <v>37</v>
      </c>
      <c r="B5" s="13"/>
      <c r="C5" s="13"/>
      <c r="D5" s="28">
        <f>D6+D14+D16+D23+D28+D34+D37+D42+D46+D48</f>
        <v>7219087.9999999991</v>
      </c>
      <c r="E5" s="28">
        <f>E6+E14+E16+E23+E28+E34+E37+E42+E46+E48</f>
        <v>1853529.0999999996</v>
      </c>
      <c r="F5" s="4">
        <f t="shared" ref="F5:F49" si="0">E5/D5*100</f>
        <v>25.675391406781571</v>
      </c>
      <c r="G5" s="14">
        <v>6</v>
      </c>
      <c r="H5" s="14">
        <v>6</v>
      </c>
      <c r="I5" s="15">
        <v>6</v>
      </c>
      <c r="J5" s="16"/>
    </row>
    <row r="6" spans="1:10" s="11" customFormat="1" x14ac:dyDescent="0.2">
      <c r="A6" s="12" t="s">
        <v>8</v>
      </c>
      <c r="B6" s="13" t="s">
        <v>20</v>
      </c>
      <c r="C6" s="13"/>
      <c r="D6" s="29">
        <f>SUM(D7:D13)</f>
        <v>481943.4</v>
      </c>
      <c r="E6" s="29">
        <f>SUM(E7:E13)</f>
        <v>77561.600000000006</v>
      </c>
      <c r="F6" s="4">
        <f>E6/D6*100</f>
        <v>16.093508075844593</v>
      </c>
      <c r="G6" s="17"/>
      <c r="H6" s="17"/>
      <c r="I6" s="18"/>
      <c r="J6" s="16"/>
    </row>
    <row r="7" spans="1:10" s="11" customFormat="1" ht="25.5" x14ac:dyDescent="0.2">
      <c r="A7" s="1" t="s">
        <v>34</v>
      </c>
      <c r="B7" s="23" t="s">
        <v>20</v>
      </c>
      <c r="C7" s="23" t="s">
        <v>21</v>
      </c>
      <c r="D7" s="30">
        <v>2954</v>
      </c>
      <c r="E7" s="30">
        <v>498.1</v>
      </c>
      <c r="F7" s="31">
        <f>E7/D7*100</f>
        <v>16.861882193635751</v>
      </c>
      <c r="G7" s="17"/>
      <c r="H7" s="17"/>
      <c r="I7" s="18"/>
      <c r="J7" s="16" t="s">
        <v>70</v>
      </c>
    </row>
    <row r="8" spans="1:10" s="11" customFormat="1" ht="38.25" x14ac:dyDescent="0.2">
      <c r="A8" s="1" t="s">
        <v>38</v>
      </c>
      <c r="B8" s="23" t="s">
        <v>20</v>
      </c>
      <c r="C8" s="23" t="s">
        <v>22</v>
      </c>
      <c r="D8" s="30">
        <v>22881.8</v>
      </c>
      <c r="E8" s="30">
        <v>4349.3</v>
      </c>
      <c r="F8" s="31">
        <f t="shared" si="0"/>
        <v>19.007682962004736</v>
      </c>
      <c r="G8" s="17"/>
      <c r="H8" s="17"/>
      <c r="I8" s="18"/>
      <c r="J8" s="16" t="s">
        <v>70</v>
      </c>
    </row>
    <row r="9" spans="1:10" s="11" customFormat="1" ht="38.25" x14ac:dyDescent="0.2">
      <c r="A9" s="1" t="s">
        <v>69</v>
      </c>
      <c r="B9" s="23" t="s">
        <v>20</v>
      </c>
      <c r="C9" s="23" t="s">
        <v>23</v>
      </c>
      <c r="D9" s="30">
        <v>176911.9</v>
      </c>
      <c r="E9" s="30">
        <v>26661.200000000001</v>
      </c>
      <c r="F9" s="31">
        <f t="shared" si="0"/>
        <v>15.070325964505498</v>
      </c>
      <c r="G9" s="19">
        <v>55668.9</v>
      </c>
      <c r="H9" s="20"/>
      <c r="I9" s="19"/>
      <c r="J9" s="16" t="s">
        <v>70</v>
      </c>
    </row>
    <row r="10" spans="1:10" s="11" customFormat="1" ht="38.25" x14ac:dyDescent="0.2">
      <c r="A10" s="1" t="s">
        <v>49</v>
      </c>
      <c r="B10" s="23" t="s">
        <v>20</v>
      </c>
      <c r="C10" s="23" t="s">
        <v>29</v>
      </c>
      <c r="D10" s="30">
        <v>43304</v>
      </c>
      <c r="E10" s="30">
        <v>7744.4</v>
      </c>
      <c r="F10" s="31">
        <f t="shared" si="0"/>
        <v>17.883798263439864</v>
      </c>
      <c r="G10" s="19">
        <v>17663.3</v>
      </c>
      <c r="H10" s="20"/>
      <c r="I10" s="19"/>
      <c r="J10" s="16" t="s">
        <v>70</v>
      </c>
    </row>
    <row r="11" spans="1:10" s="11" customFormat="1" x14ac:dyDescent="0.2">
      <c r="A11" s="32" t="s">
        <v>54</v>
      </c>
      <c r="B11" s="23" t="s">
        <v>20</v>
      </c>
      <c r="C11" s="23" t="s">
        <v>24</v>
      </c>
      <c r="D11" s="30">
        <v>2125</v>
      </c>
      <c r="E11" s="30">
        <v>0</v>
      </c>
      <c r="F11" s="31">
        <f t="shared" si="0"/>
        <v>0</v>
      </c>
      <c r="G11" s="19"/>
      <c r="H11" s="20"/>
      <c r="I11" s="19"/>
      <c r="J11" s="22" t="s">
        <v>67</v>
      </c>
    </row>
    <row r="12" spans="1:10" s="11" customFormat="1" ht="25.5" x14ac:dyDescent="0.2">
      <c r="A12" s="32" t="s">
        <v>55</v>
      </c>
      <c r="B12" s="23" t="s">
        <v>20</v>
      </c>
      <c r="C12" s="23" t="s">
        <v>26</v>
      </c>
      <c r="D12" s="30">
        <v>15455.1</v>
      </c>
      <c r="E12" s="30">
        <v>0</v>
      </c>
      <c r="F12" s="31">
        <f t="shared" si="0"/>
        <v>0</v>
      </c>
      <c r="G12" s="19"/>
      <c r="H12" s="20"/>
      <c r="I12" s="19"/>
      <c r="J12" s="16" t="s">
        <v>61</v>
      </c>
    </row>
    <row r="13" spans="1:10" s="11" customFormat="1" ht="96.75" customHeight="1" x14ac:dyDescent="0.2">
      <c r="A13" s="1" t="s">
        <v>32</v>
      </c>
      <c r="B13" s="23" t="s">
        <v>20</v>
      </c>
      <c r="C13" s="23" t="s">
        <v>39</v>
      </c>
      <c r="D13" s="30">
        <v>218311.6</v>
      </c>
      <c r="E13" s="30">
        <v>38308.6</v>
      </c>
      <c r="F13" s="31">
        <f t="shared" si="0"/>
        <v>17.547670394060599</v>
      </c>
      <c r="G13" s="11">
        <v>83761.600000000006</v>
      </c>
      <c r="H13" s="20"/>
      <c r="J13" s="16" t="s">
        <v>84</v>
      </c>
    </row>
    <row r="14" spans="1:10" ht="25.5" x14ac:dyDescent="0.2">
      <c r="A14" s="12" t="s">
        <v>11</v>
      </c>
      <c r="B14" s="13" t="s">
        <v>22</v>
      </c>
      <c r="C14" s="13"/>
      <c r="D14" s="29">
        <f>SUM(D15:D15)</f>
        <v>80019.199999999997</v>
      </c>
      <c r="E14" s="29">
        <f>SUM(E15:E15)</f>
        <v>12914.5</v>
      </c>
      <c r="F14" s="4">
        <f t="shared" si="0"/>
        <v>16.139251579620893</v>
      </c>
      <c r="G14" s="19">
        <v>41416.300000000003</v>
      </c>
      <c r="H14" s="20"/>
      <c r="J14" s="16"/>
    </row>
    <row r="15" spans="1:10" ht="38.25" x14ac:dyDescent="0.2">
      <c r="A15" s="1" t="s">
        <v>62</v>
      </c>
      <c r="B15" s="23" t="s">
        <v>22</v>
      </c>
      <c r="C15" s="23" t="s">
        <v>27</v>
      </c>
      <c r="D15" s="30">
        <v>80019.199999999997</v>
      </c>
      <c r="E15" s="30">
        <v>12914.5</v>
      </c>
      <c r="F15" s="31">
        <f t="shared" si="0"/>
        <v>16.139251579620893</v>
      </c>
      <c r="G15" s="19"/>
      <c r="H15" s="20"/>
      <c r="J15" s="42" t="s">
        <v>83</v>
      </c>
    </row>
    <row r="16" spans="1:10" x14ac:dyDescent="0.2">
      <c r="A16" s="12" t="s">
        <v>2</v>
      </c>
      <c r="B16" s="13" t="s">
        <v>23</v>
      </c>
      <c r="C16" s="13"/>
      <c r="D16" s="29">
        <f>SUM(D17:D22)</f>
        <v>730144.10000000009</v>
      </c>
      <c r="E16" s="29">
        <f>SUM(E17:E22)</f>
        <v>294099.59999999998</v>
      </c>
      <c r="F16" s="4">
        <f t="shared" si="0"/>
        <v>40.279665342772745</v>
      </c>
      <c r="G16" s="19">
        <v>316704.90000000002</v>
      </c>
      <c r="H16" s="20"/>
      <c r="J16" s="16"/>
    </row>
    <row r="17" spans="1:10" ht="84" customHeight="1" x14ac:dyDescent="0.2">
      <c r="A17" s="1" t="s">
        <v>17</v>
      </c>
      <c r="B17" s="23" t="s">
        <v>23</v>
      </c>
      <c r="C17" s="23" t="s">
        <v>31</v>
      </c>
      <c r="D17" s="30">
        <v>15180.5</v>
      </c>
      <c r="E17" s="30">
        <v>974.9</v>
      </c>
      <c r="F17" s="31">
        <f t="shared" si="0"/>
        <v>6.4220546095319655</v>
      </c>
      <c r="G17" s="19">
        <v>8542.6</v>
      </c>
      <c r="H17" s="20" t="e">
        <f>#REF!-G17</f>
        <v>#REF!</v>
      </c>
      <c r="J17" s="42" t="s">
        <v>68</v>
      </c>
    </row>
    <row r="18" spans="1:10" ht="43.5" customHeight="1" x14ac:dyDescent="0.2">
      <c r="A18" s="1" t="s">
        <v>57</v>
      </c>
      <c r="B18" s="23" t="s">
        <v>23</v>
      </c>
      <c r="C18" s="23" t="s">
        <v>29</v>
      </c>
      <c r="D18" s="30">
        <v>1678.3</v>
      </c>
      <c r="E18" s="30">
        <v>0</v>
      </c>
      <c r="F18" s="31">
        <f t="shared" si="0"/>
        <v>0</v>
      </c>
      <c r="G18" s="19"/>
      <c r="H18" s="20"/>
      <c r="J18" s="42" t="s">
        <v>71</v>
      </c>
    </row>
    <row r="19" spans="1:10" x14ac:dyDescent="0.2">
      <c r="A19" s="1" t="s">
        <v>36</v>
      </c>
      <c r="B19" s="23" t="s">
        <v>23</v>
      </c>
      <c r="C19" s="23" t="s">
        <v>25</v>
      </c>
      <c r="D19" s="30">
        <v>102777.5</v>
      </c>
      <c r="E19" s="30">
        <v>71250.5</v>
      </c>
      <c r="F19" s="31">
        <f t="shared" si="0"/>
        <v>69.324998175670743</v>
      </c>
      <c r="G19" s="19">
        <v>21835.4</v>
      </c>
      <c r="H19" s="20"/>
      <c r="J19" s="21"/>
    </row>
    <row r="20" spans="1:10" x14ac:dyDescent="0.2">
      <c r="A20" s="1" t="s">
        <v>44</v>
      </c>
      <c r="B20" s="23" t="s">
        <v>23</v>
      </c>
      <c r="C20" s="23" t="s">
        <v>28</v>
      </c>
      <c r="D20" s="30">
        <v>580461.9</v>
      </c>
      <c r="E20" s="30">
        <v>217616.2</v>
      </c>
      <c r="F20" s="31">
        <f t="shared" si="0"/>
        <v>37.490178080594092</v>
      </c>
      <c r="G20" s="19">
        <v>266945.3</v>
      </c>
      <c r="H20" s="20"/>
      <c r="J20" s="21"/>
    </row>
    <row r="21" spans="1:10" ht="80.25" hidden="1" customHeight="1" x14ac:dyDescent="0.2">
      <c r="A21" s="2" t="s">
        <v>48</v>
      </c>
      <c r="B21" s="23" t="s">
        <v>23</v>
      </c>
      <c r="C21" s="23" t="s">
        <v>27</v>
      </c>
      <c r="D21" s="30"/>
      <c r="E21" s="30"/>
      <c r="F21" s="31" t="e">
        <f t="shared" si="0"/>
        <v>#DIV/0!</v>
      </c>
      <c r="G21" s="19">
        <v>3003.8</v>
      </c>
      <c r="H21" s="20"/>
      <c r="J21" s="16" t="s">
        <v>72</v>
      </c>
    </row>
    <row r="22" spans="1:10" ht="93" customHeight="1" x14ac:dyDescent="0.2">
      <c r="A22" s="1" t="s">
        <v>3</v>
      </c>
      <c r="B22" s="23" t="s">
        <v>23</v>
      </c>
      <c r="C22" s="23" t="s">
        <v>30</v>
      </c>
      <c r="D22" s="30">
        <v>30045.9</v>
      </c>
      <c r="E22" s="30">
        <v>4258</v>
      </c>
      <c r="F22" s="31">
        <f t="shared" si="0"/>
        <v>14.171650707750475</v>
      </c>
      <c r="G22" s="19">
        <v>16377.8</v>
      </c>
      <c r="H22" s="20" t="e">
        <f>#REF!-G22</f>
        <v>#REF!</v>
      </c>
      <c r="J22" s="16" t="s">
        <v>77</v>
      </c>
    </row>
    <row r="23" spans="1:10" x14ac:dyDescent="0.2">
      <c r="A23" s="12" t="s">
        <v>15</v>
      </c>
      <c r="B23" s="13" t="s">
        <v>31</v>
      </c>
      <c r="C23" s="13"/>
      <c r="D23" s="29">
        <f>SUM(D24:D27)</f>
        <v>1743643.7</v>
      </c>
      <c r="E23" s="29">
        <f>SUM(E24:E27)</f>
        <v>266890.7</v>
      </c>
      <c r="F23" s="4">
        <f t="shared" si="0"/>
        <v>15.306492949218928</v>
      </c>
      <c r="G23" s="19">
        <v>204078.6</v>
      </c>
      <c r="H23" s="20"/>
      <c r="J23" s="16"/>
    </row>
    <row r="24" spans="1:10" ht="89.25" x14ac:dyDescent="0.2">
      <c r="A24" s="1" t="s">
        <v>18</v>
      </c>
      <c r="B24" s="23" t="s">
        <v>31</v>
      </c>
      <c r="C24" s="23" t="s">
        <v>20</v>
      </c>
      <c r="D24" s="30">
        <v>76091</v>
      </c>
      <c r="E24" s="30">
        <v>0</v>
      </c>
      <c r="F24" s="31">
        <f t="shared" si="0"/>
        <v>0</v>
      </c>
      <c r="G24" s="19">
        <v>37627</v>
      </c>
      <c r="H24" s="20"/>
      <c r="J24" s="22" t="s">
        <v>73</v>
      </c>
    </row>
    <row r="25" spans="1:10" ht="51" x14ac:dyDescent="0.2">
      <c r="A25" s="1" t="s">
        <v>35</v>
      </c>
      <c r="B25" s="23" t="s">
        <v>31</v>
      </c>
      <c r="C25" s="23" t="s">
        <v>21</v>
      </c>
      <c r="D25" s="30">
        <v>161831.70000000001</v>
      </c>
      <c r="E25" s="30">
        <v>5481.3</v>
      </c>
      <c r="F25" s="31">
        <f t="shared" si="0"/>
        <v>3.3870372739086343</v>
      </c>
      <c r="G25" s="19">
        <v>16997.400000000001</v>
      </c>
      <c r="H25" s="20"/>
      <c r="J25" s="22" t="s">
        <v>78</v>
      </c>
    </row>
    <row r="26" spans="1:10" ht="63.75" x14ac:dyDescent="0.2">
      <c r="A26" s="1" t="s">
        <v>19</v>
      </c>
      <c r="B26" s="23" t="s">
        <v>31</v>
      </c>
      <c r="C26" s="23" t="s">
        <v>22</v>
      </c>
      <c r="D26" s="30">
        <v>1385302.7</v>
      </c>
      <c r="E26" s="30">
        <v>239860.2</v>
      </c>
      <c r="F26" s="31">
        <f t="shared" si="0"/>
        <v>17.314641774682173</v>
      </c>
      <c r="G26" s="19">
        <v>104550.8</v>
      </c>
      <c r="H26" s="20"/>
      <c r="J26" s="22" t="s">
        <v>79</v>
      </c>
    </row>
    <row r="27" spans="1:10" ht="38.25" x14ac:dyDescent="0.2">
      <c r="A27" s="1" t="s">
        <v>16</v>
      </c>
      <c r="B27" s="23" t="s">
        <v>31</v>
      </c>
      <c r="C27" s="23" t="s">
        <v>31</v>
      </c>
      <c r="D27" s="30">
        <v>120418.3</v>
      </c>
      <c r="E27" s="30">
        <v>21549.200000000001</v>
      </c>
      <c r="F27" s="31">
        <f t="shared" si="0"/>
        <v>17.895286679848496</v>
      </c>
      <c r="G27" s="19">
        <v>44903.3</v>
      </c>
      <c r="H27" s="20" t="e">
        <f>#REF!-G27</f>
        <v>#REF!</v>
      </c>
      <c r="J27" s="16" t="s">
        <v>80</v>
      </c>
    </row>
    <row r="28" spans="1:10" x14ac:dyDescent="0.2">
      <c r="A28" s="12" t="s">
        <v>4</v>
      </c>
      <c r="B28" s="13" t="s">
        <v>24</v>
      </c>
      <c r="C28" s="13"/>
      <c r="D28" s="29">
        <f>SUM(D29:D33)</f>
        <v>3487067.1999999997</v>
      </c>
      <c r="E28" s="29">
        <f>SUM(E29:E33)</f>
        <v>1000308.5999999999</v>
      </c>
      <c r="F28" s="4">
        <f t="shared" si="0"/>
        <v>28.686243844110603</v>
      </c>
      <c r="G28" s="19">
        <v>1353328</v>
      </c>
      <c r="H28" s="20"/>
      <c r="J28" s="16"/>
    </row>
    <row r="29" spans="1:10" x14ac:dyDescent="0.2">
      <c r="A29" s="1" t="s">
        <v>12</v>
      </c>
      <c r="B29" s="23" t="s">
        <v>24</v>
      </c>
      <c r="C29" s="23" t="s">
        <v>20</v>
      </c>
      <c r="D29" s="30">
        <v>1213316.1000000001</v>
      </c>
      <c r="E29" s="33">
        <v>346641.2</v>
      </c>
      <c r="F29" s="31">
        <f t="shared" si="0"/>
        <v>28.569735454759066</v>
      </c>
      <c r="G29" s="19">
        <v>581946.69999999995</v>
      </c>
      <c r="H29" s="20"/>
      <c r="J29" s="16"/>
    </row>
    <row r="30" spans="1:10" x14ac:dyDescent="0.2">
      <c r="A30" s="1" t="s">
        <v>9</v>
      </c>
      <c r="B30" s="23" t="s">
        <v>24</v>
      </c>
      <c r="C30" s="23" t="s">
        <v>21</v>
      </c>
      <c r="D30" s="30">
        <v>2069428.2</v>
      </c>
      <c r="E30" s="33">
        <v>612425.19999999995</v>
      </c>
      <c r="F30" s="31">
        <f>E30/D30*100+0.7</f>
        <v>30.293933242042414</v>
      </c>
      <c r="G30" s="19">
        <v>716988</v>
      </c>
      <c r="H30" s="20"/>
      <c r="J30" s="16"/>
    </row>
    <row r="31" spans="1:10" x14ac:dyDescent="0.2">
      <c r="A31" s="32" t="s">
        <v>56</v>
      </c>
      <c r="B31" s="23" t="s">
        <v>24</v>
      </c>
      <c r="C31" s="23" t="s">
        <v>22</v>
      </c>
      <c r="D31" s="30">
        <v>80273</v>
      </c>
      <c r="E31" s="33">
        <v>20668.400000000001</v>
      </c>
      <c r="F31" s="31">
        <f t="shared" si="0"/>
        <v>25.747636191496522</v>
      </c>
      <c r="G31" s="19"/>
      <c r="H31" s="20"/>
      <c r="J31" s="16"/>
    </row>
    <row r="32" spans="1:10" ht="63.75" x14ac:dyDescent="0.2">
      <c r="A32" s="1" t="s">
        <v>58</v>
      </c>
      <c r="B32" s="23" t="s">
        <v>24</v>
      </c>
      <c r="C32" s="23" t="s">
        <v>24</v>
      </c>
      <c r="D32" s="30">
        <v>9339.9</v>
      </c>
      <c r="E32" s="33">
        <v>937.7</v>
      </c>
      <c r="F32" s="31">
        <f t="shared" si="0"/>
        <v>10.039722052698638</v>
      </c>
      <c r="G32" s="19">
        <v>13716.9</v>
      </c>
      <c r="H32" s="20"/>
      <c r="J32" s="16" t="s">
        <v>85</v>
      </c>
    </row>
    <row r="33" spans="1:10" ht="38.25" x14ac:dyDescent="0.2">
      <c r="A33" s="1" t="s">
        <v>10</v>
      </c>
      <c r="B33" s="23" t="s">
        <v>24</v>
      </c>
      <c r="C33" s="23" t="s">
        <v>28</v>
      </c>
      <c r="D33" s="30">
        <v>114710</v>
      </c>
      <c r="E33" s="33">
        <v>19636.099999999999</v>
      </c>
      <c r="F33" s="31">
        <f t="shared" si="0"/>
        <v>17.118036788422977</v>
      </c>
      <c r="G33" s="19">
        <v>40676.400000000001</v>
      </c>
      <c r="H33" s="20"/>
      <c r="J33" s="16" t="s">
        <v>82</v>
      </c>
    </row>
    <row r="34" spans="1:10" x14ac:dyDescent="0.2">
      <c r="A34" s="12" t="s">
        <v>63</v>
      </c>
      <c r="B34" s="13" t="s">
        <v>25</v>
      </c>
      <c r="C34" s="13"/>
      <c r="D34" s="34">
        <f>SUM(D35:D36)</f>
        <v>252494.09999999998</v>
      </c>
      <c r="E34" s="35">
        <f>SUM(E35:E36)</f>
        <v>75061.2</v>
      </c>
      <c r="F34" s="4">
        <f t="shared" si="0"/>
        <v>29.727902552970548</v>
      </c>
      <c r="G34" s="19">
        <v>106210.1</v>
      </c>
      <c r="H34" s="20"/>
      <c r="J34" s="16"/>
    </row>
    <row r="35" spans="1:10" x14ac:dyDescent="0.2">
      <c r="A35" s="1" t="s">
        <v>13</v>
      </c>
      <c r="B35" s="23" t="s">
        <v>25</v>
      </c>
      <c r="C35" s="23" t="s">
        <v>20</v>
      </c>
      <c r="D35" s="30">
        <v>241839.3</v>
      </c>
      <c r="E35" s="33">
        <v>73394.5</v>
      </c>
      <c r="F35" s="31">
        <f t="shared" si="0"/>
        <v>30.348458666560813</v>
      </c>
      <c r="G35" s="19">
        <v>95866.9</v>
      </c>
      <c r="H35" s="20"/>
      <c r="J35" s="16"/>
    </row>
    <row r="36" spans="1:10" ht="38.25" x14ac:dyDescent="0.2">
      <c r="A36" s="1" t="s">
        <v>42</v>
      </c>
      <c r="B36" s="23" t="s">
        <v>25</v>
      </c>
      <c r="C36" s="23" t="s">
        <v>23</v>
      </c>
      <c r="D36" s="30">
        <v>10654.8</v>
      </c>
      <c r="E36" s="33">
        <v>1666.7</v>
      </c>
      <c r="F36" s="31">
        <f t="shared" si="0"/>
        <v>15.642715020460262</v>
      </c>
      <c r="G36" s="19">
        <v>10343.200000000001</v>
      </c>
      <c r="H36" s="20"/>
      <c r="J36" s="16" t="s">
        <v>74</v>
      </c>
    </row>
    <row r="37" spans="1:10" x14ac:dyDescent="0.2">
      <c r="A37" s="12" t="s">
        <v>6</v>
      </c>
      <c r="B37" s="13" t="s">
        <v>27</v>
      </c>
      <c r="C37" s="13"/>
      <c r="D37" s="34">
        <f>SUM(D38:D41)</f>
        <v>315761</v>
      </c>
      <c r="E37" s="35">
        <f>SUM(E38:E41)</f>
        <v>90265.5</v>
      </c>
      <c r="F37" s="4">
        <f t="shared" si="0"/>
        <v>28.58665256317278</v>
      </c>
      <c r="G37" s="19">
        <v>216552.4</v>
      </c>
      <c r="H37" s="20"/>
      <c r="J37" s="16"/>
    </row>
    <row r="38" spans="1:10" x14ac:dyDescent="0.2">
      <c r="A38" s="1" t="s">
        <v>14</v>
      </c>
      <c r="B38" s="23" t="s">
        <v>27</v>
      </c>
      <c r="C38" s="23" t="s">
        <v>20</v>
      </c>
      <c r="D38" s="30">
        <v>30018</v>
      </c>
      <c r="E38" s="33">
        <v>7739.7</v>
      </c>
      <c r="F38" s="31">
        <f t="shared" si="0"/>
        <v>25.783529882070756</v>
      </c>
      <c r="G38" s="19">
        <v>9428.9</v>
      </c>
      <c r="H38" s="20"/>
      <c r="J38" s="16"/>
    </row>
    <row r="39" spans="1:10" x14ac:dyDescent="0.2">
      <c r="A39" s="1" t="s">
        <v>7</v>
      </c>
      <c r="B39" s="23" t="s">
        <v>27</v>
      </c>
      <c r="C39" s="23" t="s">
        <v>22</v>
      </c>
      <c r="D39" s="30">
        <v>113043.1</v>
      </c>
      <c r="E39" s="33">
        <v>25244.5</v>
      </c>
      <c r="F39" s="31">
        <f>E39/D39*100+0.3</f>
        <v>22.631747802386876</v>
      </c>
      <c r="G39" s="19">
        <v>88692</v>
      </c>
      <c r="H39" s="20" t="e">
        <f>#REF!-G39</f>
        <v>#REF!</v>
      </c>
      <c r="J39" s="16"/>
    </row>
    <row r="40" spans="1:10" x14ac:dyDescent="0.2">
      <c r="A40" s="1" t="s">
        <v>33</v>
      </c>
      <c r="B40" s="23" t="s">
        <v>27</v>
      </c>
      <c r="C40" s="23" t="s">
        <v>23</v>
      </c>
      <c r="D40" s="30">
        <v>172699.9</v>
      </c>
      <c r="E40" s="33">
        <v>57281.3</v>
      </c>
      <c r="F40" s="31">
        <f t="shared" si="0"/>
        <v>33.168114167987362</v>
      </c>
      <c r="G40" s="19">
        <v>117445.5</v>
      </c>
      <c r="H40" s="20"/>
      <c r="J40" s="16"/>
    </row>
    <row r="41" spans="1:10" ht="114" hidden="1" customHeight="1" x14ac:dyDescent="0.2">
      <c r="A41" s="43" t="s">
        <v>43</v>
      </c>
      <c r="B41" s="23" t="s">
        <v>27</v>
      </c>
      <c r="C41" s="23" t="s">
        <v>29</v>
      </c>
      <c r="D41" s="30"/>
      <c r="E41" s="33"/>
      <c r="F41" s="31" t="e">
        <f t="shared" si="0"/>
        <v>#DIV/0!</v>
      </c>
      <c r="G41" s="19">
        <v>985.9</v>
      </c>
      <c r="H41" s="20"/>
      <c r="J41" s="16" t="s">
        <v>75</v>
      </c>
    </row>
    <row r="42" spans="1:10" x14ac:dyDescent="0.2">
      <c r="A42" s="12" t="s">
        <v>41</v>
      </c>
      <c r="B42" s="13" t="s">
        <v>26</v>
      </c>
      <c r="C42" s="13"/>
      <c r="D42" s="34">
        <f>SUM(D43:D45)</f>
        <v>102363.8</v>
      </c>
      <c r="E42" s="35">
        <f>SUM(E43:E45)</f>
        <v>32296</v>
      </c>
      <c r="F42" s="4">
        <f t="shared" si="0"/>
        <v>31.55021599432612</v>
      </c>
      <c r="G42" s="19">
        <v>16126.6</v>
      </c>
      <c r="H42" s="20">
        <f>SUM(D42:E42)</f>
        <v>134659.79999999999</v>
      </c>
      <c r="J42" s="16"/>
    </row>
    <row r="43" spans="1:10" x14ac:dyDescent="0.2">
      <c r="A43" s="1" t="s">
        <v>45</v>
      </c>
      <c r="B43" s="23" t="s">
        <v>26</v>
      </c>
      <c r="C43" s="23" t="s">
        <v>20</v>
      </c>
      <c r="D43" s="30">
        <v>74578.8</v>
      </c>
      <c r="E43" s="33">
        <v>22980.5</v>
      </c>
      <c r="F43" s="31">
        <f t="shared" si="0"/>
        <v>30.813716498522364</v>
      </c>
      <c r="G43" s="19">
        <v>9520</v>
      </c>
      <c r="H43" s="20"/>
      <c r="J43" s="16"/>
    </row>
    <row r="44" spans="1:10" x14ac:dyDescent="0.2">
      <c r="A44" s="1" t="s">
        <v>46</v>
      </c>
      <c r="B44" s="23" t="s">
        <v>26</v>
      </c>
      <c r="C44" s="23" t="s">
        <v>21</v>
      </c>
      <c r="D44" s="30">
        <v>20434.3</v>
      </c>
      <c r="E44" s="33">
        <v>7502.4</v>
      </c>
      <c r="F44" s="31">
        <f t="shared" si="0"/>
        <v>36.714739433207889</v>
      </c>
      <c r="G44" s="19">
        <v>2537.6999999999998</v>
      </c>
      <c r="H44" s="20" t="e">
        <f>#REF!-G44</f>
        <v>#REF!</v>
      </c>
      <c r="J44" s="16"/>
    </row>
    <row r="45" spans="1:10" x14ac:dyDescent="0.2">
      <c r="A45" s="1" t="s">
        <v>47</v>
      </c>
      <c r="B45" s="23" t="s">
        <v>26</v>
      </c>
      <c r="C45" s="23" t="s">
        <v>31</v>
      </c>
      <c r="D45" s="30">
        <v>7350.7</v>
      </c>
      <c r="E45" s="33">
        <v>1813.1</v>
      </c>
      <c r="F45" s="31">
        <f t="shared" si="0"/>
        <v>24.665678098684481</v>
      </c>
      <c r="G45" s="19">
        <v>4068.8</v>
      </c>
      <c r="H45" s="20"/>
      <c r="J45" s="16"/>
    </row>
    <row r="46" spans="1:10" x14ac:dyDescent="0.2">
      <c r="A46" s="12" t="s">
        <v>40</v>
      </c>
      <c r="B46" s="13" t="s">
        <v>30</v>
      </c>
      <c r="C46" s="13"/>
      <c r="D46" s="34">
        <f>SUM(D47:D47)</f>
        <v>9766.5</v>
      </c>
      <c r="E46" s="35">
        <f>SUM(E47:E47)</f>
        <v>4131.3999999999996</v>
      </c>
      <c r="F46" s="4">
        <f t="shared" si="0"/>
        <v>42.301745763579582</v>
      </c>
      <c r="G46" s="19">
        <v>18448.7</v>
      </c>
      <c r="H46" s="20"/>
      <c r="J46" s="16"/>
    </row>
    <row r="47" spans="1:10" x14ac:dyDescent="0.2">
      <c r="A47" s="1" t="s">
        <v>5</v>
      </c>
      <c r="B47" s="23" t="s">
        <v>30</v>
      </c>
      <c r="C47" s="23" t="s">
        <v>21</v>
      </c>
      <c r="D47" s="30">
        <v>9766.5</v>
      </c>
      <c r="E47" s="33">
        <v>4131.3999999999996</v>
      </c>
      <c r="F47" s="31">
        <f t="shared" si="0"/>
        <v>42.301745763579582</v>
      </c>
      <c r="G47" s="19">
        <v>8023.3</v>
      </c>
      <c r="H47" s="20"/>
      <c r="J47" s="16"/>
    </row>
    <row r="48" spans="1:10" ht="28.5" customHeight="1" x14ac:dyDescent="0.2">
      <c r="A48" s="24" t="s">
        <v>64</v>
      </c>
      <c r="B48" s="13" t="s">
        <v>39</v>
      </c>
      <c r="C48" s="13"/>
      <c r="D48" s="34">
        <f>SUM(D49)</f>
        <v>15885</v>
      </c>
      <c r="E48" s="35">
        <f>SUM(E49)</f>
        <v>0</v>
      </c>
      <c r="F48" s="4">
        <f t="shared" si="0"/>
        <v>0</v>
      </c>
      <c r="G48" s="19">
        <v>29290.6</v>
      </c>
      <c r="H48" s="20"/>
      <c r="J48" s="16"/>
    </row>
    <row r="49" spans="1:10" ht="51" x14ac:dyDescent="0.2">
      <c r="A49" s="1" t="s">
        <v>65</v>
      </c>
      <c r="B49" s="23" t="s">
        <v>39</v>
      </c>
      <c r="C49" s="23" t="s">
        <v>20</v>
      </c>
      <c r="D49" s="37">
        <v>15885</v>
      </c>
      <c r="E49" s="38">
        <v>0</v>
      </c>
      <c r="F49" s="31">
        <f t="shared" si="0"/>
        <v>0</v>
      </c>
      <c r="G49" s="39">
        <v>29290.6</v>
      </c>
      <c r="H49" s="40"/>
      <c r="I49" s="41"/>
      <c r="J49" s="16" t="s">
        <v>66</v>
      </c>
    </row>
    <row r="50" spans="1:10" x14ac:dyDescent="0.2">
      <c r="D50" s="8"/>
      <c r="E50" s="8"/>
    </row>
    <row r="51" spans="1:10" x14ac:dyDescent="0.2">
      <c r="D51" s="36"/>
      <c r="E51" s="36"/>
    </row>
    <row r="53" spans="1:10" x14ac:dyDescent="0.2">
      <c r="B53" s="44" t="s">
        <v>81</v>
      </c>
      <c r="D53" s="26">
        <v>7219088</v>
      </c>
      <c r="E53" s="26">
        <v>1853529.1</v>
      </c>
    </row>
    <row r="55" spans="1:10" x14ac:dyDescent="0.2">
      <c r="D55" s="26">
        <f>D53-D5</f>
        <v>0</v>
      </c>
      <c r="E55" s="26">
        <f>E53-E5</f>
        <v>0</v>
      </c>
    </row>
  </sheetData>
  <mergeCells count="1">
    <mergeCell ref="A2:J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2024</vt:lpstr>
      <vt:lpstr>'1 квартал 2024'!Заголовки_для_печати</vt:lpstr>
      <vt:lpstr>'1 квартал 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2023-04-14T08:35:20Z</cp:lastPrinted>
  <dcterms:created xsi:type="dcterms:W3CDTF">2007-05-22T11:35:20Z</dcterms:created>
  <dcterms:modified xsi:type="dcterms:W3CDTF">2025-04-23T08:06:22Z</dcterms:modified>
</cp:coreProperties>
</file>